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控制价" sheetId="7" r:id="rId1"/>
    <sheet name="表05分部分项工程量清单与计价表" sheetId="4" r:id="rId2"/>
    <sheet name="表07单价措施项目清单与计价表" sheetId="5" r:id="rId3"/>
    <sheet name="表08其他项目清单与计价汇总表" sheetId="6" r:id="rId4"/>
    <sheet name="Sheet1" sheetId="1" r:id="rId5"/>
    <sheet name="Sheet2" sheetId="2" r:id="rId6"/>
    <sheet name="Sheet3" sheetId="3" r:id="rId7"/>
  </sheets>
  <calcPr calcId="144525"/>
</workbook>
</file>

<file path=xl/sharedStrings.xml><?xml version="1.0" encoding="utf-8"?>
<sst xmlns="http://schemas.openxmlformats.org/spreadsheetml/2006/main" count="482" uniqueCount="146">
  <si>
    <t>控制价</t>
  </si>
  <si>
    <t>工程名称：漳州南培训中心宿舍提升改造工程</t>
  </si>
  <si>
    <t>序号</t>
  </si>
  <si>
    <t>单位工程名称</t>
  </si>
  <si>
    <t>金额(元)</t>
  </si>
  <si>
    <t xml:space="preserve"> </t>
  </si>
  <si>
    <t>1</t>
  </si>
  <si>
    <t>土建单位工程</t>
  </si>
  <si>
    <t>2</t>
  </si>
  <si>
    <t>安装单位工程</t>
  </si>
  <si>
    <t>3</t>
  </si>
  <si>
    <t>智能化工程管线安装</t>
  </si>
  <si>
    <t>4</t>
  </si>
  <si>
    <t>其他项目费</t>
  </si>
  <si>
    <t>暂列金额</t>
  </si>
  <si>
    <t>专业工程暂估价</t>
  </si>
  <si>
    <t>总承包服务费</t>
  </si>
  <si>
    <t>合   计</t>
  </si>
  <si>
    <t xml:space="preserve">  表5</t>
  </si>
  <si>
    <t>分部分项工程量清单与计价表</t>
  </si>
  <si>
    <t>工程名称：漳州南培训中心宿舍提升改造工程_土建单位工程</t>
  </si>
  <si>
    <t>第1页 共3页</t>
  </si>
  <si>
    <t>项目编码</t>
  </si>
  <si>
    <t>项目名称</t>
  </si>
  <si>
    <t>项目特征描述</t>
  </si>
  <si>
    <t>计量
单位</t>
  </si>
  <si>
    <t>工程量</t>
  </si>
  <si>
    <t>金   额（元）</t>
  </si>
  <si>
    <t>综合
单价</t>
  </si>
  <si>
    <t>合  价</t>
  </si>
  <si>
    <t>一</t>
  </si>
  <si>
    <t>R. 拆除工程</t>
  </si>
  <si>
    <t>011608001001</t>
  </si>
  <si>
    <t>铲除油漆涂料面</t>
  </si>
  <si>
    <t>1.清除抹灰面油漆涂料</t>
  </si>
  <si>
    <t>m2</t>
  </si>
  <si>
    <t>011610001001</t>
  </si>
  <si>
    <t>门窗拆除</t>
  </si>
  <si>
    <t>1.拆除整樘门窗</t>
  </si>
  <si>
    <t>樘</t>
  </si>
  <si>
    <t>011606003001</t>
  </si>
  <si>
    <t>天棚面龙骨及饰面
拆除</t>
  </si>
  <si>
    <t>1.拆除天棚 (金属龙骨 金属面)</t>
  </si>
  <si>
    <t>010103002001</t>
  </si>
  <si>
    <t>余方弃置</t>
  </si>
  <si>
    <t>1.人工装车 (土方)
2.自卸汽车运土 (载重10t以外 
运距 10km)</t>
  </si>
  <si>
    <t>m3</t>
  </si>
  <si>
    <t>小     计</t>
  </si>
  <si>
    <t>二</t>
  </si>
  <si>
    <t>H. 门窗工程</t>
  </si>
  <si>
    <t>010802001001</t>
  </si>
  <si>
    <t>金属（塑钢）门</t>
  </si>
  <si>
    <t xml:space="preserve">  1.门代号及洞口尺寸：M1  
900*2100mm
  2.门框、扇材质:钢质门</t>
  </si>
  <si>
    <t>010802001002</t>
  </si>
  <si>
    <t>1.门代号及洞口尺寸：M2  
800*2100mm
2.门框、扇材质:隔热断桥铝合
金
3.玻璃品种、厚度:6Low-
E+12A+6铝合金中空玻璃</t>
  </si>
  <si>
    <t>010811001001</t>
  </si>
  <si>
    <t>门窗五金</t>
  </si>
  <si>
    <t>宿舍阳台门增设门吸</t>
  </si>
  <si>
    <t>个</t>
  </si>
  <si>
    <t>010811001003</t>
  </si>
  <si>
    <t>阳台门锁更换</t>
  </si>
  <si>
    <t>三</t>
  </si>
  <si>
    <t>P. 油漆、涂料、裱糊工程</t>
  </si>
  <si>
    <t>011407001001</t>
  </si>
  <si>
    <t>墙面喷刷涂料</t>
  </si>
  <si>
    <t>部位：走道
1.乳胶漆 (室外 墙面 二遍)</t>
  </si>
  <si>
    <t>011407001002</t>
  </si>
  <si>
    <t>部位：楼梯间、宿舍、阳台
1.乳胶漆 (室内 墙面 二遍)</t>
  </si>
  <si>
    <t>011407002001</t>
  </si>
  <si>
    <t>天棚喷刷涂料</t>
  </si>
  <si>
    <t>部位：走道、楼梯间、宿舍、阳
台
1.乳胶漆 (室内 天棚面 二遍)</t>
  </si>
  <si>
    <t>四</t>
  </si>
  <si>
    <t>N. 天棚工程</t>
  </si>
  <si>
    <t>011302001001</t>
  </si>
  <si>
    <t>天棚吊顶</t>
  </si>
  <si>
    <t>1.装配式U型轻钢（不上人型） 
(面层规格(300mm×300mm) 平面
)
2.方形铝扣板300mm×300mm</t>
  </si>
  <si>
    <t>五</t>
  </si>
  <si>
    <t>Q. 其他装饰工程</t>
  </si>
  <si>
    <t>01B001001001</t>
  </si>
  <si>
    <t>成品洗手盆柜子
800*550*500mm</t>
  </si>
  <si>
    <t xml:space="preserve">  1.成品洗手盆柜子
800*550*500mm（含镜子）</t>
  </si>
  <si>
    <t>套</t>
  </si>
  <si>
    <t>合     计</t>
  </si>
  <si>
    <t>工程名称：漳州南培训中心宿舍提升改造工程_安装单位工程</t>
  </si>
  <si>
    <t>第2页 共3页</t>
  </si>
  <si>
    <t>强电工程</t>
  </si>
  <si>
    <t>030404034002</t>
  </si>
  <si>
    <t>照明开关</t>
  </si>
  <si>
    <t xml:space="preserve">  1.三合一开关</t>
  </si>
  <si>
    <t>030411006002</t>
  </si>
  <si>
    <t>接线盒</t>
  </si>
  <si>
    <t>1.接线盒安装 接线盒 (暗装 难
燃聚氯乙烯暗装开关盒)</t>
  </si>
  <si>
    <t>030412001002</t>
  </si>
  <si>
    <t>普通灯具</t>
  </si>
  <si>
    <t xml:space="preserve">  卫生间照明、通风、取暖三合
一灯具</t>
  </si>
  <si>
    <t>给排水工程</t>
  </si>
  <si>
    <t>031004006002</t>
  </si>
  <si>
    <t>大便器</t>
  </si>
  <si>
    <t xml:space="preserve">  1.成品马桶</t>
  </si>
  <si>
    <t>组</t>
  </si>
  <si>
    <t>03B002</t>
  </si>
  <si>
    <t>冷热水龙头</t>
  </si>
  <si>
    <t xml:space="preserve">  1.冷热水龙头</t>
  </si>
  <si>
    <t>030901002002</t>
  </si>
  <si>
    <t>消火栓钢管</t>
  </si>
  <si>
    <t>m</t>
  </si>
  <si>
    <t>030901010002</t>
  </si>
  <si>
    <t>室内消火栓</t>
  </si>
  <si>
    <t>5</t>
  </si>
  <si>
    <t>030905002002</t>
  </si>
  <si>
    <t>水灭火控制装置调
试</t>
  </si>
  <si>
    <t>点</t>
  </si>
  <si>
    <t>工程名称：漳州南培训中心宿舍提升改造工程_暂列金及暂估价</t>
  </si>
  <si>
    <t>第3页 共3页</t>
  </si>
  <si>
    <t>一般土建</t>
  </si>
  <si>
    <t>0</t>
  </si>
  <si>
    <t xml:space="preserve">  表7</t>
  </si>
  <si>
    <t>单价措施项目清单与计价表</t>
  </si>
  <si>
    <t>计量单位</t>
  </si>
  <si>
    <t>金     额（元）</t>
  </si>
  <si>
    <t>综合单价</t>
  </si>
  <si>
    <t>合价</t>
  </si>
  <si>
    <t>垂直运输</t>
  </si>
  <si>
    <t>011703001001</t>
  </si>
  <si>
    <t>1.二次搬运费</t>
  </si>
  <si>
    <t>项</t>
  </si>
  <si>
    <t>(1)</t>
  </si>
  <si>
    <t>bc</t>
  </si>
  <si>
    <t>二次搬运费</t>
  </si>
  <si>
    <t>措施分部L01</t>
  </si>
  <si>
    <t>脚手架</t>
  </si>
  <si>
    <t>混凝土与钢筋混凝土模板及支架</t>
  </si>
  <si>
    <t>施工排水降水</t>
  </si>
  <si>
    <t xml:space="preserve">  表8</t>
  </si>
  <si>
    <t>其他项目清单与计价汇总表</t>
  </si>
  <si>
    <t>工程名称:漳州南培训中心宿舍提升改造工程_土建单位工程</t>
  </si>
  <si>
    <t>项  目  名  称</t>
  </si>
  <si>
    <t>金额（元）</t>
  </si>
  <si>
    <t>备    注</t>
  </si>
  <si>
    <t>合计</t>
  </si>
  <si>
    <t>——</t>
  </si>
  <si>
    <t>工程名称:漳州南培训中心宿舍提升改造工程_安装单位工程</t>
  </si>
  <si>
    <t>工程名称:漳州南培训中心宿舍提升改造工程_暂列金及暂估价</t>
  </si>
  <si>
    <t>56000</t>
  </si>
  <si>
    <t>50000</t>
  </si>
  <si>
    <t>106000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</si>
</sst>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0"/>
      <color indexed="8"/>
      <name val="Arial"/>
      <charset val="1"/>
    </font>
    <font>
      <sz val="9"/>
      <color indexed="8"/>
      <name val="新宋体"/>
      <charset val="134"/>
    </font>
    <font>
      <b/>
      <sz val="17"/>
      <color indexed="8"/>
      <name val="新宋体"/>
      <charset val="134"/>
    </font>
    <font>
      <sz val="10"/>
      <color indexed="8"/>
      <name val="新宋体"/>
      <charset val="134"/>
    </font>
    <font>
      <sz val="8.5"/>
      <color indexed="8"/>
      <name val="新宋体"/>
      <charset val="134"/>
    </font>
    <font>
      <sz val="8.5"/>
      <color indexed="8"/>
      <name val="Arial"/>
      <charset val="1"/>
    </font>
    <font>
      <sz val="10"/>
      <color indexed="8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  <scheme val="minor"/>
    </font>
    <font>
      <sz val="9"/>
      <name val="新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7" borderId="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right" wrapText="1"/>
    </xf>
    <xf numFmtId="0" fontId="4" fillId="0" borderId="1" xfId="0" applyNumberFormat="1" applyFont="1" applyFill="1" applyBorder="1" applyAlignment="1">
      <alignment horizont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right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left" vertical="top" wrapText="1"/>
    </xf>
    <xf numFmtId="0" fontId="5" fillId="0" borderId="4" xfId="0" applyNumberFormat="1" applyFont="1" applyFill="1" applyBorder="1" applyAlignment="1">
      <alignment horizontal="right" vertical="center" wrapText="1"/>
    </xf>
    <xf numFmtId="177" fontId="5" fillId="0" borderId="4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/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177" fontId="1" fillId="0" borderId="0" xfId="0" applyNumberFormat="1" applyFont="1" applyFill="1" applyBorder="1" applyAlignment="1"/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9" fillId="0" borderId="0" xfId="0" applyFont="1" applyFill="1" applyAlignment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177" fontId="10" fillId="0" borderId="4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/>
    <xf numFmtId="0" fontId="10" fillId="0" borderId="4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/>
    <xf numFmtId="176" fontId="10" fillId="0" borderId="4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view="pageBreakPreview" zoomScaleNormal="100" workbookViewId="0">
      <selection activeCell="E12" sqref="E12"/>
    </sheetView>
  </sheetViews>
  <sheetFormatPr defaultColWidth="8" defaultRowHeight="13.5" outlineLevelCol="5"/>
  <cols>
    <col min="1" max="1" width="20.75" style="29" customWidth="1"/>
    <col min="2" max="2" width="38.5" style="29" customWidth="1"/>
    <col min="3" max="3" width="31" style="29" customWidth="1"/>
    <col min="4" max="4" width="30" style="29" customWidth="1"/>
    <col min="5" max="5" width="10.25" style="29"/>
    <col min="6" max="16382" width="8" style="29"/>
    <col min="16383" max="16384" width="8" style="31"/>
  </cols>
  <sheetData>
    <row r="1" s="29" customFormat="1" ht="38.25" customHeight="1" spans="1:3">
      <c r="A1" s="32" t="s">
        <v>0</v>
      </c>
      <c r="B1" s="32"/>
      <c r="C1" s="32"/>
    </row>
    <row r="2" s="29" customFormat="1" ht="31" customHeight="1" spans="1:3">
      <c r="A2" s="33" t="s">
        <v>1</v>
      </c>
      <c r="B2" s="33"/>
      <c r="C2" s="33"/>
    </row>
    <row r="3" s="29" customFormat="1" ht="17.25" customHeight="1" spans="1:3">
      <c r="A3" s="34" t="s">
        <v>2</v>
      </c>
      <c r="B3" s="34" t="s">
        <v>3</v>
      </c>
      <c r="C3" s="34" t="s">
        <v>4</v>
      </c>
    </row>
    <row r="4" s="29" customFormat="1" ht="1.5" customHeight="1" spans="1:3">
      <c r="A4" s="35" t="s">
        <v>5</v>
      </c>
      <c r="B4" s="35" t="s">
        <v>5</v>
      </c>
      <c r="C4" s="35" t="s">
        <v>5</v>
      </c>
    </row>
    <row r="5" s="29" customFormat="1" ht="15.75" customHeight="1" spans="1:3">
      <c r="A5" s="36" t="s">
        <v>6</v>
      </c>
      <c r="B5" s="37" t="s">
        <v>7</v>
      </c>
      <c r="C5" s="38">
        <f>表05分部分项工程量清单与计价表!H31+表07单价措施项目清单与计价表!H12</f>
        <v>813479.188350804</v>
      </c>
    </row>
    <row r="6" s="30" customFormat="1" ht="15.75" customHeight="1" spans="1:6">
      <c r="A6" s="36" t="s">
        <v>8</v>
      </c>
      <c r="B6" s="37" t="s">
        <v>9</v>
      </c>
      <c r="C6" s="38">
        <f>表05分部分项工程量清单与计价表!H52</f>
        <v>177085.178988329</v>
      </c>
      <c r="F6" s="39"/>
    </row>
    <row r="7" s="29" customFormat="1" ht="15.75" customHeight="1" spans="1:3">
      <c r="A7" s="36" t="s">
        <v>10</v>
      </c>
      <c r="B7" s="37" t="s">
        <v>11</v>
      </c>
      <c r="C7" s="38"/>
    </row>
    <row r="8" s="29" customFormat="1" ht="15.75" customHeight="1" spans="1:4">
      <c r="A8" s="36" t="s">
        <v>12</v>
      </c>
      <c r="B8" s="37" t="s">
        <v>13</v>
      </c>
      <c r="C8" s="40">
        <f>C9+C10</f>
        <v>102000</v>
      </c>
      <c r="D8" s="41"/>
    </row>
    <row r="9" s="29" customFormat="1" ht="15.75" customHeight="1" spans="1:4">
      <c r="A9" s="36">
        <v>4.1</v>
      </c>
      <c r="B9" s="37" t="s">
        <v>14</v>
      </c>
      <c r="C9" s="40">
        <f>表08其他项目清单与计价汇总表!C7</f>
        <v>56000</v>
      </c>
      <c r="D9" s="41"/>
    </row>
    <row r="10" s="29" customFormat="1" ht="15.75" customHeight="1" spans="1:4">
      <c r="A10" s="36">
        <v>4.2</v>
      </c>
      <c r="B10" s="37" t="s">
        <v>15</v>
      </c>
      <c r="C10" s="40">
        <f>表08其他项目清单与计价汇总表!C8</f>
        <v>46000</v>
      </c>
      <c r="D10" s="41"/>
    </row>
    <row r="11" s="29" customFormat="1" ht="15.75" customHeight="1" spans="1:4">
      <c r="A11" s="36">
        <v>4.3</v>
      </c>
      <c r="B11" s="37" t="s">
        <v>16</v>
      </c>
      <c r="C11" s="40">
        <v>0</v>
      </c>
      <c r="D11" s="41"/>
    </row>
    <row r="12" s="29" customFormat="1" ht="15.75" customHeight="1" spans="1:4">
      <c r="A12" s="37" t="s">
        <v>5</v>
      </c>
      <c r="B12" s="36" t="s">
        <v>17</v>
      </c>
      <c r="C12" s="42">
        <f>C5+C6+C7+C8</f>
        <v>1092564.36733913</v>
      </c>
      <c r="D12" s="30"/>
    </row>
    <row r="13" s="29" customFormat="1" ht="19.5" customHeight="1" spans="2:4">
      <c r="B13" s="43" t="s">
        <v>5</v>
      </c>
      <c r="C13" s="43" t="s">
        <v>5</v>
      </c>
      <c r="D13" s="30"/>
    </row>
  </sheetData>
  <mergeCells count="2">
    <mergeCell ref="A1:C1"/>
    <mergeCell ref="A2:C2"/>
  </mergeCells>
  <pageMargins left="0.7" right="0.7" top="0.75" bottom="0.75" header="0.3" footer="0.3"/>
  <pageSetup paperSize="9" scale="9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4"/>
  <sheetViews>
    <sheetView zoomScaleSheetLayoutView="60" topLeftCell="A16" workbookViewId="0">
      <selection activeCell="A3" sqref="A3:F3"/>
    </sheetView>
  </sheetViews>
  <sheetFormatPr defaultColWidth="8" defaultRowHeight="12.75"/>
  <cols>
    <col min="1" max="1" width="4.5" style="1" customWidth="1"/>
    <col min="2" max="2" width="11.075" style="1" customWidth="1"/>
    <col min="3" max="3" width="14.075" style="1" customWidth="1"/>
    <col min="4" max="4" width="24.4666666666667" style="1" customWidth="1"/>
    <col min="5" max="5" width="4.60833333333333" style="1" customWidth="1"/>
    <col min="6" max="6" width="7.96666666666667" style="1" customWidth="1"/>
    <col min="7" max="7" width="7.85" style="1" customWidth="1"/>
    <col min="8" max="8" width="9.45833333333333" style="1" customWidth="1"/>
    <col min="9" max="9" width="8" style="1"/>
    <col min="10" max="10" width="11.125" style="1" hidden="1" customWidth="1"/>
    <col min="11" max="11" width="10.875" style="1" hidden="1" customWidth="1"/>
    <col min="12" max="13" width="8" style="1" hidden="1" customWidth="1"/>
    <col min="14" max="14" width="11.125" style="1" hidden="1" customWidth="1"/>
    <col min="15" max="15" width="8" style="1" hidden="1" customWidth="1"/>
    <col min="16" max="16" width="11.125" style="1" hidden="1" customWidth="1"/>
    <col min="17" max="22" width="8" style="1" hidden="1" customWidth="1"/>
    <col min="23" max="16384" width="8" style="1"/>
  </cols>
  <sheetData>
    <row r="1" ht="19.5" customHeight="1" spans="1:8">
      <c r="A1" s="2" t="s">
        <v>18</v>
      </c>
      <c r="B1" s="2"/>
      <c r="C1" s="3" t="s">
        <v>5</v>
      </c>
      <c r="D1" s="3" t="s">
        <v>5</v>
      </c>
      <c r="E1" s="3" t="s">
        <v>5</v>
      </c>
      <c r="F1" s="3" t="s">
        <v>5</v>
      </c>
      <c r="G1" s="3" t="s">
        <v>5</v>
      </c>
      <c r="H1" s="3" t="s">
        <v>5</v>
      </c>
    </row>
    <row r="2" ht="38.25" customHeight="1" spans="1:16">
      <c r="A2" s="4" t="s">
        <v>19</v>
      </c>
      <c r="B2" s="4"/>
      <c r="C2" s="4"/>
      <c r="D2" s="4"/>
      <c r="E2" s="4"/>
      <c r="F2" s="4"/>
      <c r="G2" s="4"/>
      <c r="H2" s="4"/>
      <c r="N2" s="1">
        <f>N3*0.92</f>
        <v>955165.16</v>
      </c>
      <c r="P2" s="1">
        <v>0.936373014275353</v>
      </c>
    </row>
    <row r="3" ht="31" customHeight="1" spans="1:22">
      <c r="A3" s="5" t="s">
        <v>20</v>
      </c>
      <c r="B3" s="5"/>
      <c r="C3" s="5"/>
      <c r="D3" s="5"/>
      <c r="E3" s="5"/>
      <c r="F3" s="5"/>
      <c r="G3" s="6" t="s">
        <v>21</v>
      </c>
      <c r="H3" s="6"/>
      <c r="L3" s="1">
        <v>849105</v>
      </c>
      <c r="M3" s="1">
        <v>189118</v>
      </c>
      <c r="N3" s="1">
        <v>1038223</v>
      </c>
      <c r="O3" s="1">
        <v>1038223</v>
      </c>
      <c r="P3" s="1">
        <v>1182700</v>
      </c>
      <c r="Q3" s="1">
        <v>1080700</v>
      </c>
      <c r="R3" s="1">
        <v>120400</v>
      </c>
      <c r="S3" s="1">
        <v>1062300</v>
      </c>
      <c r="U3" s="1">
        <v>1126700</v>
      </c>
      <c r="V3" s="1">
        <v>1092564</v>
      </c>
    </row>
    <row r="4" ht="21.5" customHeight="1" spans="1:14">
      <c r="A4" s="16" t="s">
        <v>2</v>
      </c>
      <c r="B4" s="16" t="s">
        <v>22</v>
      </c>
      <c r="C4" s="16" t="s">
        <v>23</v>
      </c>
      <c r="D4" s="16" t="s">
        <v>24</v>
      </c>
      <c r="E4" s="16" t="s">
        <v>25</v>
      </c>
      <c r="F4" s="16" t="s">
        <v>26</v>
      </c>
      <c r="G4" s="17" t="s">
        <v>27</v>
      </c>
      <c r="H4" s="17"/>
      <c r="N4" s="1">
        <f>V3-R3</f>
        <v>972164</v>
      </c>
    </row>
    <row r="5" ht="32.5" customHeight="1" spans="1:8">
      <c r="A5" s="16"/>
      <c r="B5" s="16"/>
      <c r="C5" s="16"/>
      <c r="D5" s="16"/>
      <c r="E5" s="16"/>
      <c r="F5" s="16"/>
      <c r="G5" s="16" t="s">
        <v>28</v>
      </c>
      <c r="H5" s="16" t="s">
        <v>29</v>
      </c>
    </row>
    <row r="6" ht="1.5" customHeight="1" spans="1:8">
      <c r="A6" s="18" t="s">
        <v>5</v>
      </c>
      <c r="B6" s="18" t="s">
        <v>5</v>
      </c>
      <c r="C6" s="18" t="s">
        <v>5</v>
      </c>
      <c r="D6" s="18" t="s">
        <v>5</v>
      </c>
      <c r="E6" s="18" t="s">
        <v>5</v>
      </c>
      <c r="F6" s="18" t="s">
        <v>5</v>
      </c>
      <c r="G6" s="18" t="s">
        <v>5</v>
      </c>
      <c r="H6" s="18" t="s">
        <v>5</v>
      </c>
    </row>
    <row r="7" ht="1.5" customHeight="1" spans="1:8">
      <c r="A7" s="19" t="s">
        <v>5</v>
      </c>
      <c r="B7" s="19" t="s">
        <v>5</v>
      </c>
      <c r="C7" s="19" t="s">
        <v>5</v>
      </c>
      <c r="D7" s="19" t="s">
        <v>5</v>
      </c>
      <c r="E7" s="19" t="s">
        <v>5</v>
      </c>
      <c r="F7" s="19" t="s">
        <v>5</v>
      </c>
      <c r="G7" s="19" t="s">
        <v>5</v>
      </c>
      <c r="H7" s="19" t="s">
        <v>5</v>
      </c>
    </row>
    <row r="8" ht="15.75" customHeight="1" spans="1:8">
      <c r="A8" s="20" t="s">
        <v>30</v>
      </c>
      <c r="B8" s="20" t="s">
        <v>31</v>
      </c>
      <c r="C8" s="10"/>
      <c r="D8" s="10"/>
      <c r="E8" s="10"/>
      <c r="F8" s="10"/>
      <c r="G8" s="10"/>
      <c r="H8" s="10"/>
    </row>
    <row r="9" ht="15.75" customHeight="1" spans="1:11">
      <c r="A9" s="20" t="s">
        <v>6</v>
      </c>
      <c r="B9" s="21" t="s">
        <v>32</v>
      </c>
      <c r="C9" s="21" t="s">
        <v>33</v>
      </c>
      <c r="D9" s="22" t="s">
        <v>34</v>
      </c>
      <c r="E9" s="20" t="s">
        <v>35</v>
      </c>
      <c r="F9" s="23">
        <v>8733.51</v>
      </c>
      <c r="G9" s="24">
        <v>4.85977594408908</v>
      </c>
      <c r="H9" s="24">
        <f>F9*G9</f>
        <v>42442.9018054614</v>
      </c>
      <c r="J9" s="28">
        <f>G9*$P$2</f>
        <v>4.55056304946955</v>
      </c>
      <c r="K9" s="28">
        <v>4.85977594408908</v>
      </c>
    </row>
    <row r="10" ht="15.75" customHeight="1" spans="1:11">
      <c r="A10" s="20" t="s">
        <v>8</v>
      </c>
      <c r="B10" s="21" t="s">
        <v>36</v>
      </c>
      <c r="C10" s="21" t="s">
        <v>37</v>
      </c>
      <c r="D10" s="22" t="s">
        <v>38</v>
      </c>
      <c r="E10" s="20" t="s">
        <v>39</v>
      </c>
      <c r="F10" s="23">
        <v>132</v>
      </c>
      <c r="G10" s="24">
        <v>51.8657012607118</v>
      </c>
      <c r="H10" s="24">
        <f>F10*G10</f>
        <v>6846.27256641396</v>
      </c>
      <c r="J10" s="28">
        <f>G10*$P$2</f>
        <v>48.5656430269977</v>
      </c>
      <c r="K10" s="28">
        <v>51.8657012607118</v>
      </c>
    </row>
    <row r="11" ht="23.75" customHeight="1" spans="1:17">
      <c r="A11" s="20" t="s">
        <v>10</v>
      </c>
      <c r="B11" s="21" t="s">
        <v>40</v>
      </c>
      <c r="C11" s="21" t="s">
        <v>41</v>
      </c>
      <c r="D11" s="22" t="s">
        <v>42</v>
      </c>
      <c r="E11" s="20" t="s">
        <v>35</v>
      </c>
      <c r="F11" s="23">
        <v>261.36</v>
      </c>
      <c r="G11" s="24">
        <v>15.197334021689</v>
      </c>
      <c r="H11" s="24">
        <f>F11*G11</f>
        <v>3971.97521990863</v>
      </c>
      <c r="J11" s="28">
        <f>G11*$P$2</f>
        <v>14.2303734668383</v>
      </c>
      <c r="K11" s="28">
        <v>15.197334021689</v>
      </c>
      <c r="N11" s="1">
        <v>1038223</v>
      </c>
      <c r="O11" s="1">
        <v>106000</v>
      </c>
      <c r="P11" s="1">
        <v>20000</v>
      </c>
      <c r="Q11" s="1">
        <f>N11+O11+P11</f>
        <v>1164223</v>
      </c>
    </row>
    <row r="12" ht="35.25" customHeight="1" spans="1:11">
      <c r="A12" s="20" t="s">
        <v>12</v>
      </c>
      <c r="B12" s="21" t="s">
        <v>43</v>
      </c>
      <c r="C12" s="21" t="s">
        <v>44</v>
      </c>
      <c r="D12" s="22" t="s">
        <v>45</v>
      </c>
      <c r="E12" s="20" t="s">
        <v>46</v>
      </c>
      <c r="F12" s="23">
        <v>136.61</v>
      </c>
      <c r="G12" s="24">
        <v>37.4174656504431</v>
      </c>
      <c r="H12" s="24">
        <f>F12*G12</f>
        <v>5111.59998250703</v>
      </c>
      <c r="J12" s="28">
        <f>G12*$P$2</f>
        <v>35.0367050976499</v>
      </c>
      <c r="K12" s="28">
        <v>37.4174656504431</v>
      </c>
    </row>
    <row r="13" ht="15.75" customHeight="1" spans="1:11">
      <c r="A13" s="20" t="s">
        <v>47</v>
      </c>
      <c r="B13" s="10"/>
      <c r="C13" s="10"/>
      <c r="D13" s="10"/>
      <c r="E13" s="10"/>
      <c r="F13" s="10"/>
      <c r="G13" s="10"/>
      <c r="H13" s="24">
        <f>SUM(H9:H12)</f>
        <v>58372.7495742911</v>
      </c>
      <c r="K13" s="28"/>
    </row>
    <row r="14" ht="15.75" customHeight="1" spans="1:11">
      <c r="A14" s="20" t="s">
        <v>48</v>
      </c>
      <c r="B14" s="20" t="s">
        <v>49</v>
      </c>
      <c r="C14" s="10"/>
      <c r="D14" s="10"/>
      <c r="E14" s="10"/>
      <c r="F14" s="10"/>
      <c r="G14" s="10"/>
      <c r="H14" s="10"/>
      <c r="K14" s="28"/>
    </row>
    <row r="15" ht="35.25" customHeight="1" spans="1:11">
      <c r="A15" s="20" t="s">
        <v>6</v>
      </c>
      <c r="B15" s="21" t="s">
        <v>50</v>
      </c>
      <c r="C15" s="21" t="s">
        <v>51</v>
      </c>
      <c r="D15" s="22" t="s">
        <v>52</v>
      </c>
      <c r="E15" s="20" t="s">
        <v>35</v>
      </c>
      <c r="F15" s="23">
        <v>124.74</v>
      </c>
      <c r="G15" s="24">
        <v>748.424222850004</v>
      </c>
      <c r="H15" s="24">
        <f>F15*G15</f>
        <v>93358.4375583095</v>
      </c>
      <c r="J15" s="28">
        <f>G15*$P$2</f>
        <v>700.804245506747</v>
      </c>
      <c r="K15" s="28">
        <v>748.424222850004</v>
      </c>
    </row>
    <row r="16" ht="69" customHeight="1" spans="1:11">
      <c r="A16" s="20" t="s">
        <v>8</v>
      </c>
      <c r="B16" s="21" t="s">
        <v>53</v>
      </c>
      <c r="C16" s="21" t="s">
        <v>51</v>
      </c>
      <c r="D16" s="22" t="s">
        <v>54</v>
      </c>
      <c r="E16" s="20" t="s">
        <v>35</v>
      </c>
      <c r="F16" s="23">
        <v>110.88</v>
      </c>
      <c r="G16" s="24">
        <v>720.267486310744</v>
      </c>
      <c r="H16" s="24">
        <f>F16*G16</f>
        <v>79863.2588821353</v>
      </c>
      <c r="J16" s="28">
        <f>G16*$P$2</f>
        <v>674.439037241323</v>
      </c>
      <c r="K16" s="28">
        <v>720.267486310744</v>
      </c>
    </row>
    <row r="17" ht="15.75" customHeight="1" spans="1:11">
      <c r="A17" s="20" t="s">
        <v>10</v>
      </c>
      <c r="B17" s="21" t="s">
        <v>55</v>
      </c>
      <c r="C17" s="21" t="s">
        <v>56</v>
      </c>
      <c r="D17" s="22" t="s">
        <v>57</v>
      </c>
      <c r="E17" s="20" t="s">
        <v>58</v>
      </c>
      <c r="F17" s="23">
        <v>66</v>
      </c>
      <c r="G17" s="24">
        <v>33.8686119263395</v>
      </c>
      <c r="H17" s="24">
        <f>F17*G17</f>
        <v>2235.32838713841</v>
      </c>
      <c r="J17" s="28">
        <f>G17*$P$2</f>
        <v>31.7136542387887</v>
      </c>
      <c r="K17" s="28">
        <v>33.8686119263395</v>
      </c>
    </row>
    <row r="18" ht="15.75" customHeight="1" spans="1:11">
      <c r="A18" s="20" t="s">
        <v>12</v>
      </c>
      <c r="B18" s="21" t="s">
        <v>59</v>
      </c>
      <c r="C18" s="21" t="s">
        <v>56</v>
      </c>
      <c r="D18" s="22" t="s">
        <v>60</v>
      </c>
      <c r="E18" s="20" t="s">
        <v>58</v>
      </c>
      <c r="F18" s="23">
        <v>66</v>
      </c>
      <c r="G18" s="24">
        <v>94.3021262676708</v>
      </c>
      <c r="H18" s="24">
        <f>F18*G18</f>
        <v>6223.94033366627</v>
      </c>
      <c r="J18" s="28">
        <f>G18*$P$2</f>
        <v>88.3019662258339</v>
      </c>
      <c r="K18" s="28">
        <v>94.3021262676708</v>
      </c>
    </row>
    <row r="19" ht="15.75" customHeight="1" spans="1:11">
      <c r="A19" s="20" t="s">
        <v>47</v>
      </c>
      <c r="B19" s="10"/>
      <c r="C19" s="10"/>
      <c r="D19" s="10"/>
      <c r="E19" s="10"/>
      <c r="F19" s="10"/>
      <c r="G19" s="10"/>
      <c r="H19" s="24">
        <f>SUM(H15:H18)</f>
        <v>181680.96516125</v>
      </c>
      <c r="K19" s="28"/>
    </row>
    <row r="20" ht="15.75" customHeight="1" spans="1:11">
      <c r="A20" s="20" t="s">
        <v>61</v>
      </c>
      <c r="B20" s="20" t="s">
        <v>62</v>
      </c>
      <c r="C20" s="10"/>
      <c r="D20" s="10"/>
      <c r="E20" s="10"/>
      <c r="F20" s="10"/>
      <c r="G20" s="10"/>
      <c r="H20" s="10"/>
      <c r="K20" s="28"/>
    </row>
    <row r="21" ht="23.75" customHeight="1" spans="1:11">
      <c r="A21" s="20" t="s">
        <v>6</v>
      </c>
      <c r="B21" s="21" t="s">
        <v>63</v>
      </c>
      <c r="C21" s="21" t="s">
        <v>64</v>
      </c>
      <c r="D21" s="22" t="s">
        <v>65</v>
      </c>
      <c r="E21" s="20" t="s">
        <v>35</v>
      </c>
      <c r="F21" s="23">
        <v>996.39</v>
      </c>
      <c r="G21" s="24">
        <v>47.8112061088995</v>
      </c>
      <c r="H21" s="24">
        <f>F21*G21</f>
        <v>47638.6076548464</v>
      </c>
      <c r="J21" s="28">
        <f>G21*$P$2</f>
        <v>44.7691231803304</v>
      </c>
      <c r="K21" s="28">
        <v>47.8112061088995</v>
      </c>
    </row>
    <row r="22" ht="23.75" customHeight="1" spans="1:11">
      <c r="A22" s="20" t="s">
        <v>8</v>
      </c>
      <c r="B22" s="21" t="s">
        <v>66</v>
      </c>
      <c r="C22" s="21" t="s">
        <v>64</v>
      </c>
      <c r="D22" s="22" t="s">
        <v>67</v>
      </c>
      <c r="E22" s="20" t="s">
        <v>35</v>
      </c>
      <c r="F22" s="23">
        <v>5426.4</v>
      </c>
      <c r="G22" s="24">
        <v>36.6402760485946</v>
      </c>
      <c r="H22" s="24">
        <f>F22*G22</f>
        <v>198824.793950094</v>
      </c>
      <c r="J22" s="28">
        <f>G22*$P$2</f>
        <v>34.3089657275035</v>
      </c>
      <c r="K22" s="28">
        <v>36.6402760485946</v>
      </c>
    </row>
    <row r="23" ht="35.25" customHeight="1" spans="1:11">
      <c r="A23" s="20" t="s">
        <v>10</v>
      </c>
      <c r="B23" s="21" t="s">
        <v>68</v>
      </c>
      <c r="C23" s="21" t="s">
        <v>69</v>
      </c>
      <c r="D23" s="22" t="s">
        <v>70</v>
      </c>
      <c r="E23" s="20" t="s">
        <v>35</v>
      </c>
      <c r="F23" s="23">
        <v>2310.72</v>
      </c>
      <c r="G23" s="24">
        <v>40.8726820731192</v>
      </c>
      <c r="H23" s="24">
        <f>F23*G23</f>
        <v>94445.3239199979</v>
      </c>
      <c r="J23" s="28">
        <f>G23*$P$2</f>
        <v>38.2720765143248</v>
      </c>
      <c r="K23" s="28">
        <v>40.8726820731192</v>
      </c>
    </row>
    <row r="24" ht="15.75" customHeight="1" spans="1:11">
      <c r="A24" s="20" t="s">
        <v>47</v>
      </c>
      <c r="B24" s="10"/>
      <c r="C24" s="10"/>
      <c r="D24" s="10"/>
      <c r="E24" s="10"/>
      <c r="F24" s="10"/>
      <c r="G24" s="10"/>
      <c r="H24" s="24">
        <f>SUM(H21:H23)</f>
        <v>340908.725524938</v>
      </c>
      <c r="K24" s="28"/>
    </row>
    <row r="25" ht="15.75" customHeight="1" spans="1:11">
      <c r="A25" s="20" t="s">
        <v>71</v>
      </c>
      <c r="B25" s="20" t="s">
        <v>72</v>
      </c>
      <c r="C25" s="10"/>
      <c r="D25" s="10"/>
      <c r="E25" s="10"/>
      <c r="F25" s="10"/>
      <c r="G25" s="10"/>
      <c r="H25" s="10"/>
      <c r="K25" s="28"/>
    </row>
    <row r="26" ht="46.75" customHeight="1" spans="1:11">
      <c r="A26" s="20" t="s">
        <v>6</v>
      </c>
      <c r="B26" s="21" t="s">
        <v>73</v>
      </c>
      <c r="C26" s="21" t="s">
        <v>74</v>
      </c>
      <c r="D26" s="22" t="s">
        <v>75</v>
      </c>
      <c r="E26" s="20" t="s">
        <v>35</v>
      </c>
      <c r="F26" s="23">
        <v>261.36</v>
      </c>
      <c r="G26" s="24">
        <v>207.462805042847</v>
      </c>
      <c r="H26" s="24">
        <f>F26*G26</f>
        <v>54222.4787259986</v>
      </c>
      <c r="J26" s="28">
        <f>G26*$P$2</f>
        <v>194.262572107991</v>
      </c>
      <c r="K26" s="28">
        <v>207.462805042847</v>
      </c>
    </row>
    <row r="27" ht="15.75" customHeight="1" spans="1:11">
      <c r="A27" s="20" t="s">
        <v>47</v>
      </c>
      <c r="B27" s="10"/>
      <c r="C27" s="10"/>
      <c r="D27" s="10"/>
      <c r="E27" s="10"/>
      <c r="F27" s="10"/>
      <c r="G27" s="10"/>
      <c r="H27" s="24">
        <f>H26</f>
        <v>54222.4787259986</v>
      </c>
      <c r="K27" s="28"/>
    </row>
    <row r="28" ht="15.75" customHeight="1" spans="1:11">
      <c r="A28" s="20" t="s">
        <v>76</v>
      </c>
      <c r="B28" s="20" t="s">
        <v>77</v>
      </c>
      <c r="C28" s="10"/>
      <c r="D28" s="10"/>
      <c r="E28" s="10"/>
      <c r="F28" s="10"/>
      <c r="G28" s="10"/>
      <c r="H28" s="10"/>
      <c r="K28" s="28"/>
    </row>
    <row r="29" ht="23.75" customHeight="1" spans="1:11">
      <c r="A29" s="20" t="s">
        <v>6</v>
      </c>
      <c r="B29" s="21" t="s">
        <v>78</v>
      </c>
      <c r="C29" s="21" t="s">
        <v>79</v>
      </c>
      <c r="D29" s="22" t="s">
        <v>80</v>
      </c>
      <c r="E29" s="20" t="s">
        <v>81</v>
      </c>
      <c r="F29" s="23">
        <v>66</v>
      </c>
      <c r="G29" s="24">
        <v>2422.64044491405</v>
      </c>
      <c r="H29" s="24">
        <f>F29*G29</f>
        <v>159894.269364327</v>
      </c>
      <c r="J29" s="28">
        <f>G29*$P$2</f>
        <v>2268.49513590955</v>
      </c>
      <c r="K29" s="28">
        <v>2422.64044491405</v>
      </c>
    </row>
    <row r="30" ht="15.75" customHeight="1" spans="1:11">
      <c r="A30" s="20" t="s">
        <v>47</v>
      </c>
      <c r="B30" s="10"/>
      <c r="C30" s="10"/>
      <c r="D30" s="10"/>
      <c r="E30" s="10"/>
      <c r="F30" s="10"/>
      <c r="G30" s="10"/>
      <c r="H30" s="24">
        <f>H29</f>
        <v>159894.269364327</v>
      </c>
      <c r="K30" s="28"/>
    </row>
    <row r="31" ht="15.75" customHeight="1" spans="1:11">
      <c r="A31" s="20" t="s">
        <v>82</v>
      </c>
      <c r="B31" s="10"/>
      <c r="C31" s="10"/>
      <c r="D31" s="10"/>
      <c r="E31" s="10"/>
      <c r="F31" s="10"/>
      <c r="G31" s="10"/>
      <c r="H31" s="24">
        <f>H30+H27+H24+H19+H13</f>
        <v>795079.188350804</v>
      </c>
      <c r="K31" s="28"/>
    </row>
    <row r="32" ht="42.5" customHeight="1" spans="1:14">
      <c r="A32" s="25"/>
      <c r="B32" s="25"/>
      <c r="C32" s="25"/>
      <c r="D32" s="25"/>
      <c r="E32" s="25"/>
      <c r="F32" s="25"/>
      <c r="G32" s="25"/>
      <c r="H32" s="25"/>
      <c r="K32" s="28"/>
      <c r="N32" s="1">
        <f>H31+H52+表07单价措施项目清单与计价表!H12+表08其他项目清单与计价汇总表!C10</f>
        <v>1092564.36733913</v>
      </c>
    </row>
    <row r="33" ht="15.75" customHeight="1" spans="1:11">
      <c r="A33" s="25"/>
      <c r="B33" s="25"/>
      <c r="C33" s="25"/>
      <c r="D33" s="25"/>
      <c r="E33" s="26" t="s">
        <v>5</v>
      </c>
      <c r="F33" s="26" t="s">
        <v>5</v>
      </c>
      <c r="G33" s="27" t="s">
        <v>5</v>
      </c>
      <c r="H33" s="2"/>
      <c r="K33" s="28"/>
    </row>
    <row r="34" ht="19.5" customHeight="1" spans="1:11">
      <c r="A34" s="27" t="s">
        <v>18</v>
      </c>
      <c r="B34" s="2"/>
      <c r="C34" s="26" t="s">
        <v>5</v>
      </c>
      <c r="D34" s="26" t="s">
        <v>5</v>
      </c>
      <c r="E34" s="26" t="s">
        <v>5</v>
      </c>
      <c r="F34" s="26" t="s">
        <v>5</v>
      </c>
      <c r="G34" s="26" t="s">
        <v>5</v>
      </c>
      <c r="H34" s="26" t="s">
        <v>5</v>
      </c>
      <c r="K34" s="28"/>
    </row>
    <row r="35" ht="38.25" customHeight="1" spans="1:11">
      <c r="A35" s="4" t="s">
        <v>19</v>
      </c>
      <c r="B35" s="4"/>
      <c r="C35" s="4"/>
      <c r="D35" s="4"/>
      <c r="E35" s="4"/>
      <c r="F35" s="4"/>
      <c r="G35" s="4"/>
      <c r="H35" s="4"/>
      <c r="K35" s="28"/>
    </row>
    <row r="36" ht="31" customHeight="1" spans="1:11">
      <c r="A36" s="5" t="s">
        <v>83</v>
      </c>
      <c r="B36" s="5"/>
      <c r="C36" s="5"/>
      <c r="D36" s="5"/>
      <c r="E36" s="5"/>
      <c r="F36" s="5"/>
      <c r="G36" s="6" t="s">
        <v>84</v>
      </c>
      <c r="H36" s="6"/>
      <c r="K36" s="28"/>
    </row>
    <row r="37" ht="21.5" customHeight="1" spans="1:11">
      <c r="A37" s="16" t="s">
        <v>2</v>
      </c>
      <c r="B37" s="16" t="s">
        <v>22</v>
      </c>
      <c r="C37" s="16" t="s">
        <v>23</v>
      </c>
      <c r="D37" s="16" t="s">
        <v>24</v>
      </c>
      <c r="E37" s="16" t="s">
        <v>25</v>
      </c>
      <c r="F37" s="16" t="s">
        <v>26</v>
      </c>
      <c r="G37" s="17" t="s">
        <v>27</v>
      </c>
      <c r="H37" s="17"/>
      <c r="K37" s="28"/>
    </row>
    <row r="38" ht="32.5" customHeight="1" spans="1:11">
      <c r="A38" s="16"/>
      <c r="B38" s="16"/>
      <c r="C38" s="16"/>
      <c r="D38" s="16"/>
      <c r="E38" s="16"/>
      <c r="F38" s="16"/>
      <c r="G38" s="16" t="s">
        <v>28</v>
      </c>
      <c r="H38" s="16" t="s">
        <v>29</v>
      </c>
      <c r="K38" s="28"/>
    </row>
    <row r="39" ht="1.5" customHeight="1" spans="1:11">
      <c r="A39" s="19" t="s">
        <v>5</v>
      </c>
      <c r="B39" s="19" t="s">
        <v>5</v>
      </c>
      <c r="C39" s="19" t="s">
        <v>5</v>
      </c>
      <c r="D39" s="19" t="s">
        <v>5</v>
      </c>
      <c r="E39" s="19" t="s">
        <v>5</v>
      </c>
      <c r="F39" s="19" t="s">
        <v>5</v>
      </c>
      <c r="G39" s="19" t="s">
        <v>5</v>
      </c>
      <c r="H39" s="19" t="s">
        <v>5</v>
      </c>
      <c r="K39" s="28"/>
    </row>
    <row r="40" ht="15.75" customHeight="1" spans="1:11">
      <c r="A40" s="20" t="s">
        <v>30</v>
      </c>
      <c r="B40" s="20" t="s">
        <v>85</v>
      </c>
      <c r="C40" s="10"/>
      <c r="D40" s="10"/>
      <c r="E40" s="10"/>
      <c r="F40" s="10"/>
      <c r="G40" s="10"/>
      <c r="H40" s="10"/>
      <c r="K40" s="28"/>
    </row>
    <row r="41" ht="15.75" customHeight="1" spans="1:11">
      <c r="A41" s="20" t="s">
        <v>6</v>
      </c>
      <c r="B41" s="21" t="s">
        <v>86</v>
      </c>
      <c r="C41" s="21" t="s">
        <v>87</v>
      </c>
      <c r="D41" s="22" t="s">
        <v>88</v>
      </c>
      <c r="E41" s="20" t="s">
        <v>58</v>
      </c>
      <c r="F41" s="23">
        <v>55</v>
      </c>
      <c r="G41" s="24">
        <v>15.7404303699687</v>
      </c>
      <c r="H41" s="24">
        <f>F41*G41</f>
        <v>865.723670348278</v>
      </c>
      <c r="J41" s="28">
        <f>G41*$P$2</f>
        <v>14.7389142315189</v>
      </c>
      <c r="K41" s="28">
        <v>15.7404303699687</v>
      </c>
    </row>
    <row r="42" ht="23.75" customHeight="1" spans="1:11">
      <c r="A42" s="20" t="s">
        <v>8</v>
      </c>
      <c r="B42" s="21" t="s">
        <v>89</v>
      </c>
      <c r="C42" s="21" t="s">
        <v>90</v>
      </c>
      <c r="D42" s="22" t="s">
        <v>91</v>
      </c>
      <c r="E42" s="20" t="s">
        <v>58</v>
      </c>
      <c r="F42" s="23">
        <v>55</v>
      </c>
      <c r="G42" s="24">
        <v>6.18942562436008</v>
      </c>
      <c r="H42" s="24">
        <f>F42*G42</f>
        <v>340.418409339805</v>
      </c>
      <c r="J42" s="28">
        <f>G42*$P$2</f>
        <v>5.79561112851516</v>
      </c>
      <c r="K42" s="28">
        <v>6.18942562436008</v>
      </c>
    </row>
    <row r="43" ht="23.75" customHeight="1" spans="1:11">
      <c r="A43" s="20" t="s">
        <v>10</v>
      </c>
      <c r="B43" s="21" t="s">
        <v>92</v>
      </c>
      <c r="C43" s="21" t="s">
        <v>93</v>
      </c>
      <c r="D43" s="22" t="s">
        <v>94</v>
      </c>
      <c r="E43" s="20" t="s">
        <v>81</v>
      </c>
      <c r="F43" s="23">
        <v>55</v>
      </c>
      <c r="G43" s="24">
        <v>528.741749970864</v>
      </c>
      <c r="H43" s="24">
        <f>F43*G43</f>
        <v>29080.7962483975</v>
      </c>
      <c r="J43" s="28">
        <f>G43*$P$2</f>
        <v>495.099506193443</v>
      </c>
      <c r="K43" s="28">
        <v>528.741749970864</v>
      </c>
    </row>
    <row r="44" ht="15.75" customHeight="1" spans="1:11">
      <c r="A44" s="20" t="s">
        <v>47</v>
      </c>
      <c r="B44" s="10"/>
      <c r="C44" s="10"/>
      <c r="D44" s="10"/>
      <c r="E44" s="10"/>
      <c r="F44" s="10"/>
      <c r="G44" s="10"/>
      <c r="H44" s="24">
        <f>SUM(H41:H43)</f>
        <v>30286.9383280856</v>
      </c>
      <c r="K44" s="28"/>
    </row>
    <row r="45" ht="15.75" customHeight="1" spans="1:11">
      <c r="A45" s="20" t="s">
        <v>48</v>
      </c>
      <c r="B45" s="20" t="s">
        <v>95</v>
      </c>
      <c r="C45" s="10"/>
      <c r="D45" s="10"/>
      <c r="E45" s="10"/>
      <c r="F45" s="10"/>
      <c r="G45" s="10"/>
      <c r="H45" s="10"/>
      <c r="K45" s="28"/>
    </row>
    <row r="46" ht="15.75" customHeight="1" spans="1:11">
      <c r="A46" s="20" t="s">
        <v>6</v>
      </c>
      <c r="B46" s="21" t="s">
        <v>96</v>
      </c>
      <c r="C46" s="21" t="s">
        <v>97</v>
      </c>
      <c r="D46" s="22" t="s">
        <v>98</v>
      </c>
      <c r="E46" s="20" t="s">
        <v>99</v>
      </c>
      <c r="F46" s="23">
        <v>55</v>
      </c>
      <c r="G46" s="24">
        <v>1705.66899161355</v>
      </c>
      <c r="H46" s="24">
        <f>F46*G46</f>
        <v>93811.7945387455</v>
      </c>
      <c r="J46" s="28">
        <f>G46*$P$2</f>
        <v>1597.14241503319</v>
      </c>
      <c r="K46" s="28">
        <v>1705.66899161355</v>
      </c>
    </row>
    <row r="47" ht="15.75" customHeight="1" spans="1:11">
      <c r="A47" s="20" t="s">
        <v>8</v>
      </c>
      <c r="B47" s="21" t="s">
        <v>100</v>
      </c>
      <c r="C47" s="21" t="s">
        <v>101</v>
      </c>
      <c r="D47" s="22" t="s">
        <v>102</v>
      </c>
      <c r="E47" s="20" t="s">
        <v>99</v>
      </c>
      <c r="F47" s="23">
        <v>55</v>
      </c>
      <c r="G47" s="24">
        <v>267.278313194757</v>
      </c>
      <c r="H47" s="24">
        <f>F47*G47</f>
        <v>14700.3072257116</v>
      </c>
      <c r="J47" s="28">
        <f>G47*$P$2</f>
        <v>250.272199776606</v>
      </c>
      <c r="K47" s="28">
        <v>267.278313194757</v>
      </c>
    </row>
    <row r="48" ht="15.75" customHeight="1" spans="1:11">
      <c r="A48" s="20" t="s">
        <v>10</v>
      </c>
      <c r="B48" s="21" t="s">
        <v>103</v>
      </c>
      <c r="C48" s="21" t="s">
        <v>104</v>
      </c>
      <c r="D48" s="22" t="s">
        <v>5</v>
      </c>
      <c r="E48" s="20" t="s">
        <v>105</v>
      </c>
      <c r="F48" s="23">
        <v>100</v>
      </c>
      <c r="G48" s="24">
        <v>108.918909020509</v>
      </c>
      <c r="H48" s="24">
        <f>F48*G48</f>
        <v>10891.8909020509</v>
      </c>
      <c r="J48" s="28">
        <f>G48*$P$2</f>
        <v>101.988727151117</v>
      </c>
      <c r="K48" s="28">
        <v>108.918909020509</v>
      </c>
    </row>
    <row r="49" ht="15.75" customHeight="1" spans="1:11">
      <c r="A49" s="20" t="s">
        <v>12</v>
      </c>
      <c r="B49" s="21" t="s">
        <v>106</v>
      </c>
      <c r="C49" s="21" t="s">
        <v>107</v>
      </c>
      <c r="D49" s="22" t="s">
        <v>5</v>
      </c>
      <c r="E49" s="20" t="s">
        <v>81</v>
      </c>
      <c r="F49" s="23">
        <v>10</v>
      </c>
      <c r="G49" s="24">
        <v>2520.28542284268</v>
      </c>
      <c r="H49" s="24">
        <f>F49*G49</f>
        <v>25202.8542284268</v>
      </c>
      <c r="J49" s="28">
        <f>G49*$P$2</f>
        <v>2359.92725822144</v>
      </c>
      <c r="K49" s="28">
        <v>2520.28542284268</v>
      </c>
    </row>
    <row r="50" ht="23.75" customHeight="1" spans="1:11">
      <c r="A50" s="20" t="s">
        <v>108</v>
      </c>
      <c r="B50" s="21" t="s">
        <v>109</v>
      </c>
      <c r="C50" s="21" t="s">
        <v>110</v>
      </c>
      <c r="D50" s="22" t="s">
        <v>5</v>
      </c>
      <c r="E50" s="20" t="s">
        <v>111</v>
      </c>
      <c r="F50" s="23">
        <v>10</v>
      </c>
      <c r="G50" s="24">
        <v>219.139376530861</v>
      </c>
      <c r="H50" s="24">
        <f>F50*G50</f>
        <v>2191.39376530861</v>
      </c>
      <c r="J50" s="28">
        <f>G50*$P$2</f>
        <v>205.196198548624</v>
      </c>
      <c r="K50" s="28">
        <v>219.139376530861</v>
      </c>
    </row>
    <row r="51" ht="15.75" customHeight="1" spans="1:8">
      <c r="A51" s="20" t="s">
        <v>47</v>
      </c>
      <c r="B51" s="10"/>
      <c r="C51" s="10"/>
      <c r="D51" s="10"/>
      <c r="E51" s="10"/>
      <c r="F51" s="10"/>
      <c r="G51" s="10"/>
      <c r="H51" s="24">
        <f>SUM(H46:H50)</f>
        <v>146798.240660243</v>
      </c>
    </row>
    <row r="52" ht="15.75" customHeight="1" spans="1:8">
      <c r="A52" s="20" t="s">
        <v>82</v>
      </c>
      <c r="B52" s="10"/>
      <c r="C52" s="10"/>
      <c r="D52" s="10"/>
      <c r="E52" s="10"/>
      <c r="F52" s="10"/>
      <c r="G52" s="10"/>
      <c r="H52" s="24">
        <f>H44+H51</f>
        <v>177085.178988329</v>
      </c>
    </row>
    <row r="53" ht="368" customHeight="1" spans="1:8">
      <c r="A53" s="25"/>
      <c r="B53" s="25"/>
      <c r="C53" s="25"/>
      <c r="D53" s="25"/>
      <c r="E53" s="25"/>
      <c r="F53" s="25"/>
      <c r="G53" s="25"/>
      <c r="H53" s="25"/>
    </row>
    <row r="54" ht="15.75" customHeight="1" spans="1:8">
      <c r="A54" s="25"/>
      <c r="B54" s="25"/>
      <c r="C54" s="25"/>
      <c r="D54" s="25"/>
      <c r="E54" s="26" t="s">
        <v>5</v>
      </c>
      <c r="F54" s="26" t="s">
        <v>5</v>
      </c>
      <c r="G54" s="27" t="s">
        <v>5</v>
      </c>
      <c r="H54" s="2"/>
    </row>
    <row r="55" ht="19.5" customHeight="1" spans="1:8">
      <c r="A55" s="27" t="s">
        <v>18</v>
      </c>
      <c r="B55" s="2"/>
      <c r="C55" s="26" t="s">
        <v>5</v>
      </c>
      <c r="D55" s="26" t="s">
        <v>5</v>
      </c>
      <c r="E55" s="26" t="s">
        <v>5</v>
      </c>
      <c r="F55" s="26" t="s">
        <v>5</v>
      </c>
      <c r="G55" s="26" t="s">
        <v>5</v>
      </c>
      <c r="H55" s="26" t="s">
        <v>5</v>
      </c>
    </row>
    <row r="56" ht="38.25" customHeight="1" spans="1:8">
      <c r="A56" s="4" t="s">
        <v>19</v>
      </c>
      <c r="B56" s="4"/>
      <c r="C56" s="4"/>
      <c r="D56" s="4"/>
      <c r="E56" s="4"/>
      <c r="F56" s="4"/>
      <c r="G56" s="4"/>
      <c r="H56" s="4"/>
    </row>
    <row r="57" ht="31" customHeight="1" spans="1:8">
      <c r="A57" s="5" t="s">
        <v>112</v>
      </c>
      <c r="B57" s="5"/>
      <c r="C57" s="5"/>
      <c r="D57" s="5"/>
      <c r="E57" s="5"/>
      <c r="F57" s="5"/>
      <c r="G57" s="6" t="s">
        <v>113</v>
      </c>
      <c r="H57" s="6"/>
    </row>
    <row r="58" ht="21.5" customHeight="1" spans="1:8">
      <c r="A58" s="16" t="s">
        <v>2</v>
      </c>
      <c r="B58" s="16" t="s">
        <v>22</v>
      </c>
      <c r="C58" s="16" t="s">
        <v>23</v>
      </c>
      <c r="D58" s="16" t="s">
        <v>24</v>
      </c>
      <c r="E58" s="16" t="s">
        <v>25</v>
      </c>
      <c r="F58" s="16" t="s">
        <v>26</v>
      </c>
      <c r="G58" s="17" t="s">
        <v>27</v>
      </c>
      <c r="H58" s="17"/>
    </row>
    <row r="59" ht="32.5" customHeight="1" spans="1:8">
      <c r="A59" s="16"/>
      <c r="B59" s="16"/>
      <c r="C59" s="16"/>
      <c r="D59" s="16"/>
      <c r="E59" s="16"/>
      <c r="F59" s="16"/>
      <c r="G59" s="16" t="s">
        <v>28</v>
      </c>
      <c r="H59" s="16" t="s">
        <v>29</v>
      </c>
    </row>
    <row r="60" ht="1.5" customHeight="1" spans="1:8">
      <c r="A60" s="19" t="s">
        <v>5</v>
      </c>
      <c r="B60" s="19" t="s">
        <v>5</v>
      </c>
      <c r="C60" s="19" t="s">
        <v>5</v>
      </c>
      <c r="D60" s="19" t="s">
        <v>5</v>
      </c>
      <c r="E60" s="19" t="s">
        <v>5</v>
      </c>
      <c r="F60" s="19" t="s">
        <v>5</v>
      </c>
      <c r="G60" s="19" t="s">
        <v>5</v>
      </c>
      <c r="H60" s="19" t="s">
        <v>5</v>
      </c>
    </row>
    <row r="61" ht="15.75" customHeight="1" spans="1:8">
      <c r="A61" s="20" t="s">
        <v>30</v>
      </c>
      <c r="B61" s="20" t="s">
        <v>114</v>
      </c>
      <c r="C61" s="10"/>
      <c r="D61" s="10"/>
      <c r="E61" s="10"/>
      <c r="F61" s="10"/>
      <c r="G61" s="10"/>
      <c r="H61" s="10"/>
    </row>
    <row r="62" ht="15.75" customHeight="1" spans="1:8">
      <c r="A62" s="20" t="s">
        <v>82</v>
      </c>
      <c r="B62" s="10"/>
      <c r="C62" s="10"/>
      <c r="D62" s="10"/>
      <c r="E62" s="10"/>
      <c r="F62" s="10"/>
      <c r="G62" s="10"/>
      <c r="H62" s="23" t="s">
        <v>115</v>
      </c>
    </row>
    <row r="63" ht="409.5" customHeight="1" spans="1:8">
      <c r="A63" s="25"/>
      <c r="B63" s="25"/>
      <c r="C63" s="25"/>
      <c r="D63" s="25"/>
      <c r="E63" s="25"/>
      <c r="F63" s="25"/>
      <c r="G63" s="25"/>
      <c r="H63" s="25"/>
    </row>
    <row r="64" ht="15.75" customHeight="1" spans="1:8">
      <c r="A64" s="25"/>
      <c r="B64" s="25"/>
      <c r="C64" s="25"/>
      <c r="D64" s="25"/>
      <c r="E64" s="26" t="s">
        <v>5</v>
      </c>
      <c r="F64" s="26" t="s">
        <v>5</v>
      </c>
      <c r="G64" s="27" t="s">
        <v>5</v>
      </c>
      <c r="H64" s="2"/>
    </row>
  </sheetData>
  <mergeCells count="54">
    <mergeCell ref="A1:B1"/>
    <mergeCell ref="A2:H2"/>
    <mergeCell ref="A3:F3"/>
    <mergeCell ref="G3:H3"/>
    <mergeCell ref="G4:H4"/>
    <mergeCell ref="B8:H8"/>
    <mergeCell ref="A13:G13"/>
    <mergeCell ref="B14:H14"/>
    <mergeCell ref="A19:G19"/>
    <mergeCell ref="B20:H20"/>
    <mergeCell ref="A24:G24"/>
    <mergeCell ref="B25:H25"/>
    <mergeCell ref="A27:G27"/>
    <mergeCell ref="B28:H28"/>
    <mergeCell ref="A30:G30"/>
    <mergeCell ref="A31:G31"/>
    <mergeCell ref="G33:H33"/>
    <mergeCell ref="A34:B34"/>
    <mergeCell ref="A35:H35"/>
    <mergeCell ref="A36:F36"/>
    <mergeCell ref="G36:H36"/>
    <mergeCell ref="G37:H37"/>
    <mergeCell ref="B40:H40"/>
    <mergeCell ref="A44:G44"/>
    <mergeCell ref="B45:H45"/>
    <mergeCell ref="A51:G51"/>
    <mergeCell ref="A52:G52"/>
    <mergeCell ref="G54:H54"/>
    <mergeCell ref="A55:B55"/>
    <mergeCell ref="A56:H56"/>
    <mergeCell ref="A57:F57"/>
    <mergeCell ref="G57:H57"/>
    <mergeCell ref="G58:H58"/>
    <mergeCell ref="B61:H61"/>
    <mergeCell ref="A62:G62"/>
    <mergeCell ref="G64:H64"/>
    <mergeCell ref="A4:A5"/>
    <mergeCell ref="A37:A38"/>
    <mergeCell ref="A58:A59"/>
    <mergeCell ref="B4:B5"/>
    <mergeCell ref="B37:B38"/>
    <mergeCell ref="B58:B59"/>
    <mergeCell ref="C4:C5"/>
    <mergeCell ref="C37:C38"/>
    <mergeCell ref="C58:C59"/>
    <mergeCell ref="D4:D5"/>
    <mergeCell ref="D37:D38"/>
    <mergeCell ref="D58:D59"/>
    <mergeCell ref="E4:E5"/>
    <mergeCell ref="E37:E38"/>
    <mergeCell ref="E58:E59"/>
    <mergeCell ref="F4:F5"/>
    <mergeCell ref="F37:F38"/>
    <mergeCell ref="F58:F59"/>
  </mergeCells>
  <pageMargins left="0.61" right="0.22" top="0.41" bottom="0.41" header="0" footer="0"/>
  <pageSetup paperSize="9" fitToWidth="0" fitToHeight="0" orientation="portrait" horizontalDpi="600" verticalDpi="600"/>
  <headerFooter alignWithMargins="0" scaleWithDoc="0"/>
  <rowBreaks count="3" manualBreakCount="3">
    <brk id="33" max="255" man="1"/>
    <brk id="54" max="255" man="1"/>
    <brk id="64" max="25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zoomScaleSheetLayoutView="60" workbookViewId="0">
      <selection activeCell="L13" sqref="L13"/>
    </sheetView>
  </sheetViews>
  <sheetFormatPr defaultColWidth="8" defaultRowHeight="12.75" outlineLevelCol="7"/>
  <cols>
    <col min="1" max="1" width="5.99166666666667" style="1" customWidth="1"/>
    <col min="2" max="2" width="12.1166666666667" style="1" customWidth="1"/>
    <col min="3" max="3" width="12.8083333333333" style="1" customWidth="1"/>
    <col min="4" max="4" width="12.925" style="1" customWidth="1"/>
    <col min="5" max="5" width="5.30833333333333" style="1" customWidth="1"/>
    <col min="6" max="6" width="10.8416666666667" style="1" customWidth="1"/>
    <col min="7" max="7" width="10.9666666666667" style="1" customWidth="1"/>
    <col min="8" max="8" width="11.4166666666667" style="1" customWidth="1"/>
    <col min="9" max="16384" width="8" style="1"/>
  </cols>
  <sheetData>
    <row r="1" ht="19.5" customHeight="1" spans="1:8">
      <c r="A1" s="2" t="s">
        <v>116</v>
      </c>
      <c r="B1" s="3" t="s">
        <v>5</v>
      </c>
      <c r="C1" s="3" t="s">
        <v>5</v>
      </c>
      <c r="D1" s="3" t="s">
        <v>5</v>
      </c>
      <c r="E1" s="3" t="s">
        <v>5</v>
      </c>
      <c r="F1" s="3" t="s">
        <v>5</v>
      </c>
      <c r="G1" s="3" t="s">
        <v>5</v>
      </c>
      <c r="H1" s="3" t="s">
        <v>5</v>
      </c>
    </row>
    <row r="2" ht="38.25" customHeight="1" spans="1:8">
      <c r="A2" s="4" t="s">
        <v>117</v>
      </c>
      <c r="B2" s="4"/>
      <c r="C2" s="4"/>
      <c r="D2" s="4"/>
      <c r="E2" s="4"/>
      <c r="F2" s="4"/>
      <c r="G2" s="4"/>
      <c r="H2" s="4"/>
    </row>
    <row r="3" ht="31" customHeight="1" spans="1:8">
      <c r="A3" s="5" t="s">
        <v>20</v>
      </c>
      <c r="B3" s="5"/>
      <c r="C3" s="5"/>
      <c r="D3" s="5"/>
      <c r="E3" s="5"/>
      <c r="F3" s="5"/>
      <c r="G3" s="5"/>
      <c r="H3" s="6" t="s">
        <v>21</v>
      </c>
    </row>
    <row r="4" ht="17.25" customHeight="1" spans="1:8">
      <c r="A4" s="16" t="s">
        <v>2</v>
      </c>
      <c r="B4" s="16" t="s">
        <v>22</v>
      </c>
      <c r="C4" s="16" t="s">
        <v>23</v>
      </c>
      <c r="D4" s="16" t="s">
        <v>24</v>
      </c>
      <c r="E4" s="16" t="s">
        <v>118</v>
      </c>
      <c r="F4" s="16" t="s">
        <v>26</v>
      </c>
      <c r="G4" s="16" t="s">
        <v>119</v>
      </c>
      <c r="H4" s="16"/>
    </row>
    <row r="5" ht="17.25" customHeight="1" spans="1:8">
      <c r="A5" s="16"/>
      <c r="B5" s="16"/>
      <c r="C5" s="16"/>
      <c r="D5" s="16"/>
      <c r="E5" s="16"/>
      <c r="F5" s="16"/>
      <c r="G5" s="16" t="s">
        <v>120</v>
      </c>
      <c r="H5" s="16" t="s">
        <v>121</v>
      </c>
    </row>
    <row r="6" ht="1.5" customHeight="1" spans="1:8">
      <c r="A6" s="8" t="s">
        <v>5</v>
      </c>
      <c r="B6" s="8" t="s">
        <v>5</v>
      </c>
      <c r="C6" s="8" t="s">
        <v>5</v>
      </c>
      <c r="D6" s="8" t="s">
        <v>5</v>
      </c>
      <c r="E6" s="8" t="s">
        <v>5</v>
      </c>
      <c r="F6" s="8" t="s">
        <v>5</v>
      </c>
      <c r="G6" s="8" t="s">
        <v>5</v>
      </c>
      <c r="H6" s="8" t="s">
        <v>5</v>
      </c>
    </row>
    <row r="7" ht="1.5" customHeight="1" spans="1:8">
      <c r="A7" s="9" t="s">
        <v>5</v>
      </c>
      <c r="B7" s="9" t="s">
        <v>5</v>
      </c>
      <c r="C7" s="9" t="s">
        <v>5</v>
      </c>
      <c r="D7" s="9" t="s">
        <v>5</v>
      </c>
      <c r="E7" s="9" t="s">
        <v>5</v>
      </c>
      <c r="F7" s="9" t="s">
        <v>5</v>
      </c>
      <c r="G7" s="9" t="s">
        <v>5</v>
      </c>
      <c r="H7" s="9" t="s">
        <v>5</v>
      </c>
    </row>
    <row r="8" ht="15.75" customHeight="1" spans="1:8">
      <c r="A8" s="10" t="s">
        <v>30</v>
      </c>
      <c r="B8" s="10" t="s">
        <v>122</v>
      </c>
      <c r="C8" s="10"/>
      <c r="D8" s="10"/>
      <c r="E8" s="10"/>
      <c r="F8" s="10"/>
      <c r="G8" s="10"/>
      <c r="H8" s="10"/>
    </row>
    <row r="9" ht="15.75" customHeight="1" spans="1:8">
      <c r="A9" s="10" t="s">
        <v>6</v>
      </c>
      <c r="B9" s="11" t="s">
        <v>123</v>
      </c>
      <c r="C9" s="11" t="s">
        <v>122</v>
      </c>
      <c r="D9" s="11" t="s">
        <v>124</v>
      </c>
      <c r="E9" s="10" t="s">
        <v>125</v>
      </c>
      <c r="F9" s="12">
        <v>1</v>
      </c>
      <c r="G9" s="12">
        <v>18400</v>
      </c>
      <c r="H9" s="12">
        <v>18400</v>
      </c>
    </row>
    <row r="10" ht="15.75" customHeight="1" spans="1:8">
      <c r="A10" s="10" t="s">
        <v>126</v>
      </c>
      <c r="B10" s="11" t="s">
        <v>127</v>
      </c>
      <c r="C10" s="11" t="s">
        <v>128</v>
      </c>
      <c r="D10" s="10" t="s">
        <v>5</v>
      </c>
      <c r="E10" s="10" t="s">
        <v>125</v>
      </c>
      <c r="F10" s="12">
        <v>1</v>
      </c>
      <c r="G10" s="12">
        <v>18400</v>
      </c>
      <c r="H10" s="12">
        <v>18400</v>
      </c>
    </row>
    <row r="11" ht="15.75" customHeight="1" spans="1:8">
      <c r="A11" s="10" t="s">
        <v>47</v>
      </c>
      <c r="B11" s="10"/>
      <c r="C11" s="10"/>
      <c r="D11" s="10"/>
      <c r="E11" s="10"/>
      <c r="F11" s="10"/>
      <c r="G11" s="10"/>
      <c r="H11" s="12">
        <f>H10</f>
        <v>18400</v>
      </c>
    </row>
    <row r="12" ht="15.75" customHeight="1" spans="1:8">
      <c r="A12" s="10" t="s">
        <v>82</v>
      </c>
      <c r="B12" s="10"/>
      <c r="C12" s="10"/>
      <c r="D12" s="10"/>
      <c r="E12" s="10"/>
      <c r="F12" s="10"/>
      <c r="G12" s="10"/>
      <c r="H12" s="12">
        <f>H11</f>
        <v>18400</v>
      </c>
    </row>
    <row r="13" ht="409.5" customHeight="1"/>
    <row r="14" ht="15.75" customHeight="1" spans="4:8">
      <c r="D14" s="3" t="s">
        <v>5</v>
      </c>
      <c r="E14" s="3" t="s">
        <v>5</v>
      </c>
      <c r="F14" s="3" t="s">
        <v>5</v>
      </c>
      <c r="G14" s="2" t="s">
        <v>5</v>
      </c>
      <c r="H14" s="2"/>
    </row>
    <row r="15" ht="19.5" customHeight="1" spans="1:8">
      <c r="A15" s="2" t="s">
        <v>116</v>
      </c>
      <c r="B15" s="3" t="s">
        <v>5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3" t="s">
        <v>5</v>
      </c>
    </row>
    <row r="16" ht="38.25" customHeight="1" spans="1:8">
      <c r="A16" s="4" t="s">
        <v>117</v>
      </c>
      <c r="B16" s="4"/>
      <c r="C16" s="4"/>
      <c r="D16" s="4"/>
      <c r="E16" s="4"/>
      <c r="F16" s="4"/>
      <c r="G16" s="4"/>
      <c r="H16" s="4"/>
    </row>
    <row r="17" ht="31" customHeight="1" spans="1:8">
      <c r="A17" s="5" t="s">
        <v>83</v>
      </c>
      <c r="B17" s="5"/>
      <c r="C17" s="5"/>
      <c r="D17" s="5"/>
      <c r="E17" s="5"/>
      <c r="F17" s="5"/>
      <c r="G17" s="5"/>
      <c r="H17" s="6" t="s">
        <v>84</v>
      </c>
    </row>
    <row r="18" ht="17.25" customHeight="1" spans="1:8">
      <c r="A18" s="16" t="s">
        <v>2</v>
      </c>
      <c r="B18" s="16" t="s">
        <v>22</v>
      </c>
      <c r="C18" s="16" t="s">
        <v>23</v>
      </c>
      <c r="D18" s="16" t="s">
        <v>24</v>
      </c>
      <c r="E18" s="16" t="s">
        <v>118</v>
      </c>
      <c r="F18" s="16" t="s">
        <v>26</v>
      </c>
      <c r="G18" s="16" t="s">
        <v>119</v>
      </c>
      <c r="H18" s="16"/>
    </row>
    <row r="19" ht="17.25" customHeight="1" spans="1:8">
      <c r="A19" s="16"/>
      <c r="B19" s="16"/>
      <c r="C19" s="16"/>
      <c r="D19" s="16"/>
      <c r="E19" s="16"/>
      <c r="F19" s="16"/>
      <c r="G19" s="16" t="s">
        <v>120</v>
      </c>
      <c r="H19" s="16" t="s">
        <v>121</v>
      </c>
    </row>
    <row r="20" ht="1.5" customHeight="1" spans="1:8">
      <c r="A20" s="9" t="s">
        <v>5</v>
      </c>
      <c r="B20" s="9" t="s">
        <v>5</v>
      </c>
      <c r="C20" s="9" t="s">
        <v>5</v>
      </c>
      <c r="D20" s="9" t="s">
        <v>5</v>
      </c>
      <c r="E20" s="9" t="s">
        <v>5</v>
      </c>
      <c r="F20" s="9" t="s">
        <v>5</v>
      </c>
      <c r="G20" s="9" t="s">
        <v>5</v>
      </c>
      <c r="H20" s="9" t="s">
        <v>5</v>
      </c>
    </row>
    <row r="21" ht="15.75" customHeight="1" spans="1:8">
      <c r="A21" s="10" t="s">
        <v>30</v>
      </c>
      <c r="B21" s="10" t="s">
        <v>129</v>
      </c>
      <c r="C21" s="10"/>
      <c r="D21" s="10"/>
      <c r="E21" s="10"/>
      <c r="F21" s="10"/>
      <c r="G21" s="10"/>
      <c r="H21" s="10"/>
    </row>
    <row r="22" ht="15.75" customHeight="1" spans="1:8">
      <c r="A22" s="10" t="s">
        <v>82</v>
      </c>
      <c r="B22" s="10"/>
      <c r="C22" s="10"/>
      <c r="D22" s="10"/>
      <c r="E22" s="10"/>
      <c r="F22" s="10"/>
      <c r="G22" s="10"/>
      <c r="H22" s="12" t="s">
        <v>115</v>
      </c>
    </row>
    <row r="23" ht="409.5" customHeight="1"/>
    <row r="24" ht="15.75" customHeight="1" spans="4:8">
      <c r="D24" s="3" t="s">
        <v>5</v>
      </c>
      <c r="E24" s="3" t="s">
        <v>5</v>
      </c>
      <c r="F24" s="3" t="s">
        <v>5</v>
      </c>
      <c r="G24" s="2" t="s">
        <v>5</v>
      </c>
      <c r="H24" s="2"/>
    </row>
    <row r="25" ht="19.5" customHeight="1" spans="1:8">
      <c r="A25" s="2" t="s">
        <v>116</v>
      </c>
      <c r="B25" s="3" t="s">
        <v>5</v>
      </c>
      <c r="C25" s="3" t="s">
        <v>5</v>
      </c>
      <c r="D25" s="3" t="s">
        <v>5</v>
      </c>
      <c r="E25" s="3" t="s">
        <v>5</v>
      </c>
      <c r="F25" s="3" t="s">
        <v>5</v>
      </c>
      <c r="G25" s="3" t="s">
        <v>5</v>
      </c>
      <c r="H25" s="3" t="s">
        <v>5</v>
      </c>
    </row>
    <row r="26" ht="38.25" customHeight="1" spans="1:8">
      <c r="A26" s="4" t="s">
        <v>117</v>
      </c>
      <c r="B26" s="4"/>
      <c r="C26" s="4"/>
      <c r="D26" s="4"/>
      <c r="E26" s="4"/>
      <c r="F26" s="4"/>
      <c r="G26" s="4"/>
      <c r="H26" s="4"/>
    </row>
    <row r="27" ht="31" customHeight="1" spans="1:8">
      <c r="A27" s="5" t="s">
        <v>112</v>
      </c>
      <c r="B27" s="5"/>
      <c r="C27" s="5"/>
      <c r="D27" s="5"/>
      <c r="E27" s="5"/>
      <c r="F27" s="5"/>
      <c r="G27" s="5"/>
      <c r="H27" s="6" t="s">
        <v>113</v>
      </c>
    </row>
    <row r="28" ht="17.25" customHeight="1" spans="1:8">
      <c r="A28" s="16" t="s">
        <v>2</v>
      </c>
      <c r="B28" s="16" t="s">
        <v>22</v>
      </c>
      <c r="C28" s="16" t="s">
        <v>23</v>
      </c>
      <c r="D28" s="16" t="s">
        <v>24</v>
      </c>
      <c r="E28" s="16" t="s">
        <v>118</v>
      </c>
      <c r="F28" s="16" t="s">
        <v>26</v>
      </c>
      <c r="G28" s="16" t="s">
        <v>119</v>
      </c>
      <c r="H28" s="16"/>
    </row>
    <row r="29" ht="17.25" customHeight="1" spans="1:8">
      <c r="A29" s="16"/>
      <c r="B29" s="16"/>
      <c r="C29" s="16"/>
      <c r="D29" s="16"/>
      <c r="E29" s="16"/>
      <c r="F29" s="16"/>
      <c r="G29" s="16" t="s">
        <v>120</v>
      </c>
      <c r="H29" s="16" t="s">
        <v>121</v>
      </c>
    </row>
    <row r="30" ht="1.5" customHeight="1" spans="1:8">
      <c r="A30" s="9" t="s">
        <v>5</v>
      </c>
      <c r="B30" s="9" t="s">
        <v>5</v>
      </c>
      <c r="C30" s="9" t="s">
        <v>5</v>
      </c>
      <c r="D30" s="9" t="s">
        <v>5</v>
      </c>
      <c r="E30" s="9" t="s">
        <v>5</v>
      </c>
      <c r="F30" s="9" t="s">
        <v>5</v>
      </c>
      <c r="G30" s="9" t="s">
        <v>5</v>
      </c>
      <c r="H30" s="9" t="s">
        <v>5</v>
      </c>
    </row>
    <row r="31" ht="15.75" customHeight="1" spans="1:8">
      <c r="A31" s="10" t="s">
        <v>30</v>
      </c>
      <c r="B31" s="10" t="s">
        <v>130</v>
      </c>
      <c r="C31" s="10"/>
      <c r="D31" s="10"/>
      <c r="E31" s="10"/>
      <c r="F31" s="10"/>
      <c r="G31" s="10"/>
      <c r="H31" s="10"/>
    </row>
    <row r="32" ht="15.75" customHeight="1" spans="1:8">
      <c r="A32" s="10" t="s">
        <v>48</v>
      </c>
      <c r="B32" s="10" t="s">
        <v>131</v>
      </c>
      <c r="C32" s="10"/>
      <c r="D32" s="10"/>
      <c r="E32" s="10"/>
      <c r="F32" s="10"/>
      <c r="G32" s="10"/>
      <c r="H32" s="10"/>
    </row>
    <row r="33" ht="15.75" customHeight="1" spans="1:8">
      <c r="A33" s="10" t="s">
        <v>61</v>
      </c>
      <c r="B33" s="10" t="s">
        <v>132</v>
      </c>
      <c r="C33" s="10"/>
      <c r="D33" s="10"/>
      <c r="E33" s="10"/>
      <c r="F33" s="10"/>
      <c r="G33" s="10"/>
      <c r="H33" s="10"/>
    </row>
    <row r="34" ht="15.75" customHeight="1" spans="1:8">
      <c r="A34" s="10" t="s">
        <v>82</v>
      </c>
      <c r="B34" s="10"/>
      <c r="C34" s="10"/>
      <c r="D34" s="10"/>
      <c r="E34" s="10"/>
      <c r="F34" s="10"/>
      <c r="G34" s="10"/>
      <c r="H34" s="12" t="s">
        <v>115</v>
      </c>
    </row>
    <row r="35" ht="409.5" customHeight="1"/>
    <row r="36" ht="15.75" customHeight="1" spans="4:8">
      <c r="D36" s="3" t="s">
        <v>5</v>
      </c>
      <c r="E36" s="3" t="s">
        <v>5</v>
      </c>
      <c r="F36" s="3" t="s">
        <v>5</v>
      </c>
      <c r="G36" s="2" t="s">
        <v>5</v>
      </c>
      <c r="H36" s="2"/>
    </row>
  </sheetData>
  <mergeCells count="39">
    <mergeCell ref="A2:H2"/>
    <mergeCell ref="A3:G3"/>
    <mergeCell ref="G4:H4"/>
    <mergeCell ref="B8:H8"/>
    <mergeCell ref="A11:G11"/>
    <mergeCell ref="A12:G12"/>
    <mergeCell ref="G14:H14"/>
    <mergeCell ref="A16:H16"/>
    <mergeCell ref="A17:G17"/>
    <mergeCell ref="G18:H18"/>
    <mergeCell ref="B21:H21"/>
    <mergeCell ref="A22:G22"/>
    <mergeCell ref="G24:H24"/>
    <mergeCell ref="A26:H26"/>
    <mergeCell ref="A27:G27"/>
    <mergeCell ref="G28:H28"/>
    <mergeCell ref="B31:H31"/>
    <mergeCell ref="B32:H32"/>
    <mergeCell ref="B33:H33"/>
    <mergeCell ref="A34:G34"/>
    <mergeCell ref="G36:H36"/>
    <mergeCell ref="A4:A5"/>
    <mergeCell ref="A18:A19"/>
    <mergeCell ref="A28:A29"/>
    <mergeCell ref="B4:B5"/>
    <mergeCell ref="B18:B19"/>
    <mergeCell ref="B28:B29"/>
    <mergeCell ref="C4:C5"/>
    <mergeCell ref="C18:C19"/>
    <mergeCell ref="C28:C29"/>
    <mergeCell ref="D4:D5"/>
    <mergeCell ref="D18:D19"/>
    <mergeCell ref="D28:D29"/>
    <mergeCell ref="E4:E5"/>
    <mergeCell ref="E18:E19"/>
    <mergeCell ref="E28:E29"/>
    <mergeCell ref="F4:F5"/>
    <mergeCell ref="F18:F19"/>
    <mergeCell ref="F28:F29"/>
  </mergeCells>
  <pageMargins left="0.61" right="0.22" top="0.41" bottom="0.41" header="0" footer="0"/>
  <pageSetup paperSize="9" fitToWidth="0" fitToHeight="0" orientation="portrait" horizontalDpi="600" verticalDpi="600"/>
  <headerFooter alignWithMargins="0" scaleWithDoc="0"/>
  <rowBreaks count="3" manualBreakCount="3">
    <brk id="14" max="255" man="1"/>
    <brk id="24" max="255" man="1"/>
    <brk id="36" max="25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zoomScaleSheetLayoutView="60" workbookViewId="0">
      <selection activeCell="G11" sqref="G11"/>
    </sheetView>
  </sheetViews>
  <sheetFormatPr defaultColWidth="8" defaultRowHeight="12.75" outlineLevelCol="3"/>
  <cols>
    <col min="1" max="1" width="9.34166666666667" style="1" customWidth="1"/>
    <col min="2" max="2" width="38.5333333333333" style="1" customWidth="1"/>
    <col min="3" max="3" width="19.0416666666667" style="1" customWidth="1"/>
    <col min="4" max="4" width="14.6583333333333" style="1" customWidth="1"/>
    <col min="5" max="16384" width="8" style="1"/>
  </cols>
  <sheetData>
    <row r="1" ht="19.5" customHeight="1" spans="1:4">
      <c r="A1" s="2" t="s">
        <v>133</v>
      </c>
      <c r="B1" s="3" t="s">
        <v>5</v>
      </c>
      <c r="C1" s="3" t="s">
        <v>5</v>
      </c>
      <c r="D1" s="3" t="s">
        <v>5</v>
      </c>
    </row>
    <row r="2" ht="38.25" customHeight="1" spans="1:4">
      <c r="A2" s="4" t="s">
        <v>134</v>
      </c>
      <c r="B2" s="4"/>
      <c r="C2" s="4"/>
      <c r="D2" s="4"/>
    </row>
    <row r="3" ht="42.5" customHeight="1" spans="1:4">
      <c r="A3" s="5" t="s">
        <v>135</v>
      </c>
      <c r="B3" s="5"/>
      <c r="C3" s="5"/>
      <c r="D3" s="6" t="s">
        <v>21</v>
      </c>
    </row>
    <row r="4" ht="17.25" customHeight="1" spans="1:4">
      <c r="A4" s="7" t="s">
        <v>2</v>
      </c>
      <c r="B4" s="7" t="s">
        <v>136</v>
      </c>
      <c r="C4" s="7" t="s">
        <v>137</v>
      </c>
      <c r="D4" s="7" t="s">
        <v>138</v>
      </c>
    </row>
    <row r="5" ht="1.5" customHeight="1" spans="1:4">
      <c r="A5" s="8" t="s">
        <v>5</v>
      </c>
      <c r="B5" s="8" t="s">
        <v>5</v>
      </c>
      <c r="C5" s="8" t="s">
        <v>5</v>
      </c>
      <c r="D5" s="8" t="s">
        <v>5</v>
      </c>
    </row>
    <row r="6" ht="1.5" customHeight="1" spans="1:4">
      <c r="A6" s="9" t="s">
        <v>5</v>
      </c>
      <c r="B6" s="9" t="s">
        <v>5</v>
      </c>
      <c r="C6" s="9" t="s">
        <v>5</v>
      </c>
      <c r="D6" s="9" t="s">
        <v>5</v>
      </c>
    </row>
    <row r="7" ht="15.75" customHeight="1" spans="1:4">
      <c r="A7" s="10" t="s">
        <v>6</v>
      </c>
      <c r="B7" s="11" t="s">
        <v>14</v>
      </c>
      <c r="C7" s="12">
        <v>56000</v>
      </c>
      <c r="D7" s="10" t="s">
        <v>5</v>
      </c>
    </row>
    <row r="8" ht="15.75" customHeight="1" spans="1:4">
      <c r="A8" s="10" t="s">
        <v>8</v>
      </c>
      <c r="B8" s="11" t="s">
        <v>15</v>
      </c>
      <c r="C8" s="12">
        <v>46000</v>
      </c>
      <c r="D8" s="10" t="s">
        <v>5</v>
      </c>
    </row>
    <row r="9" ht="15.75" customHeight="1" spans="1:4">
      <c r="A9" s="10" t="s">
        <v>10</v>
      </c>
      <c r="B9" s="11" t="s">
        <v>16</v>
      </c>
      <c r="C9" s="12">
        <v>0</v>
      </c>
      <c r="D9" s="10" t="s">
        <v>5</v>
      </c>
    </row>
    <row r="10" ht="15.75" customHeight="1" spans="1:4">
      <c r="A10" s="13" t="s">
        <v>5</v>
      </c>
      <c r="B10" s="14" t="s">
        <v>139</v>
      </c>
      <c r="C10" s="12">
        <f>SUM(C7:C9)</f>
        <v>102000</v>
      </c>
      <c r="D10" s="10" t="s">
        <v>140</v>
      </c>
    </row>
    <row r="11" ht="409.5" customHeight="1"/>
    <row r="12" ht="15.75" customHeight="1" spans="3:4">
      <c r="C12" s="3" t="s">
        <v>5</v>
      </c>
      <c r="D12" s="15" t="s">
        <v>5</v>
      </c>
    </row>
    <row r="13" ht="19.5" customHeight="1" spans="1:4">
      <c r="A13" s="2" t="s">
        <v>133</v>
      </c>
      <c r="B13" s="3" t="s">
        <v>5</v>
      </c>
      <c r="C13" s="3" t="s">
        <v>5</v>
      </c>
      <c r="D13" s="3" t="s">
        <v>5</v>
      </c>
    </row>
    <row r="14" ht="38.25" customHeight="1" spans="1:4">
      <c r="A14" s="4" t="s">
        <v>134</v>
      </c>
      <c r="B14" s="4"/>
      <c r="C14" s="4"/>
      <c r="D14" s="4"/>
    </row>
    <row r="15" ht="42.5" customHeight="1" spans="1:4">
      <c r="A15" s="5" t="s">
        <v>141</v>
      </c>
      <c r="B15" s="5"/>
      <c r="C15" s="5"/>
      <c r="D15" s="6" t="s">
        <v>84</v>
      </c>
    </row>
    <row r="16" ht="17.25" customHeight="1" spans="1:4">
      <c r="A16" s="7" t="s">
        <v>2</v>
      </c>
      <c r="B16" s="7" t="s">
        <v>136</v>
      </c>
      <c r="C16" s="7" t="s">
        <v>137</v>
      </c>
      <c r="D16" s="7" t="s">
        <v>138</v>
      </c>
    </row>
    <row r="17" ht="1.5" customHeight="1" spans="1:4">
      <c r="A17" s="9" t="s">
        <v>5</v>
      </c>
      <c r="B17" s="9" t="s">
        <v>5</v>
      </c>
      <c r="C17" s="9" t="s">
        <v>5</v>
      </c>
      <c r="D17" s="9" t="s">
        <v>5</v>
      </c>
    </row>
    <row r="18" ht="15.75" customHeight="1" spans="1:4">
      <c r="A18" s="10" t="s">
        <v>6</v>
      </c>
      <c r="B18" s="11" t="s">
        <v>14</v>
      </c>
      <c r="C18" s="12" t="s">
        <v>115</v>
      </c>
      <c r="D18" s="10" t="s">
        <v>5</v>
      </c>
    </row>
    <row r="19" ht="15.75" customHeight="1" spans="1:4">
      <c r="A19" s="10" t="s">
        <v>8</v>
      </c>
      <c r="B19" s="11" t="s">
        <v>15</v>
      </c>
      <c r="C19" s="12" t="s">
        <v>115</v>
      </c>
      <c r="D19" s="10" t="s">
        <v>5</v>
      </c>
    </row>
    <row r="20" ht="15.75" customHeight="1" spans="1:4">
      <c r="A20" s="10" t="s">
        <v>10</v>
      </c>
      <c r="B20" s="11" t="s">
        <v>16</v>
      </c>
      <c r="C20" s="12" t="s">
        <v>115</v>
      </c>
      <c r="D20" s="10" t="s">
        <v>5</v>
      </c>
    </row>
    <row r="21" ht="15.75" customHeight="1" spans="1:4">
      <c r="A21" s="13" t="s">
        <v>5</v>
      </c>
      <c r="B21" s="14" t="s">
        <v>139</v>
      </c>
      <c r="C21" s="12" t="s">
        <v>115</v>
      </c>
      <c r="D21" s="10" t="s">
        <v>140</v>
      </c>
    </row>
    <row r="22" ht="409.5" customHeight="1"/>
    <row r="23" ht="15.75" customHeight="1" spans="3:4">
      <c r="C23" s="3" t="s">
        <v>5</v>
      </c>
      <c r="D23" s="15" t="s">
        <v>5</v>
      </c>
    </row>
    <row r="24" ht="19.5" customHeight="1" spans="1:4">
      <c r="A24" s="2" t="s">
        <v>133</v>
      </c>
      <c r="B24" s="3" t="s">
        <v>5</v>
      </c>
      <c r="C24" s="3" t="s">
        <v>5</v>
      </c>
      <c r="D24" s="3" t="s">
        <v>5</v>
      </c>
    </row>
    <row r="25" ht="38.25" customHeight="1" spans="1:4">
      <c r="A25" s="4" t="s">
        <v>134</v>
      </c>
      <c r="B25" s="4"/>
      <c r="C25" s="4"/>
      <c r="D25" s="4"/>
    </row>
    <row r="26" ht="42.5" customHeight="1" spans="1:4">
      <c r="A26" s="5" t="s">
        <v>142</v>
      </c>
      <c r="B26" s="5"/>
      <c r="C26" s="5"/>
      <c r="D26" s="6" t="s">
        <v>113</v>
      </c>
    </row>
    <row r="27" ht="17.25" customHeight="1" spans="1:4">
      <c r="A27" s="7" t="s">
        <v>2</v>
      </c>
      <c r="B27" s="7" t="s">
        <v>136</v>
      </c>
      <c r="C27" s="7" t="s">
        <v>137</v>
      </c>
      <c r="D27" s="7" t="s">
        <v>138</v>
      </c>
    </row>
    <row r="28" ht="1.5" customHeight="1" spans="1:4">
      <c r="A28" s="9" t="s">
        <v>5</v>
      </c>
      <c r="B28" s="9" t="s">
        <v>5</v>
      </c>
      <c r="C28" s="9" t="s">
        <v>5</v>
      </c>
      <c r="D28" s="9" t="s">
        <v>5</v>
      </c>
    </row>
    <row r="29" ht="15.75" customHeight="1" spans="1:4">
      <c r="A29" s="10" t="s">
        <v>6</v>
      </c>
      <c r="B29" s="11" t="s">
        <v>14</v>
      </c>
      <c r="C29" s="12" t="s">
        <v>143</v>
      </c>
      <c r="D29" s="10" t="s">
        <v>5</v>
      </c>
    </row>
    <row r="30" ht="15.75" customHeight="1" spans="1:4">
      <c r="A30" s="10" t="s">
        <v>8</v>
      </c>
      <c r="B30" s="11" t="s">
        <v>15</v>
      </c>
      <c r="C30" s="12" t="s">
        <v>144</v>
      </c>
      <c r="D30" s="10" t="s">
        <v>5</v>
      </c>
    </row>
    <row r="31" ht="15.75" customHeight="1" spans="1:4">
      <c r="A31" s="10" t="s">
        <v>10</v>
      </c>
      <c r="B31" s="11" t="s">
        <v>16</v>
      </c>
      <c r="C31" s="12" t="s">
        <v>115</v>
      </c>
      <c r="D31" s="10" t="s">
        <v>5</v>
      </c>
    </row>
    <row r="32" ht="15.75" customHeight="1" spans="1:4">
      <c r="A32" s="13" t="s">
        <v>5</v>
      </c>
      <c r="B32" s="14" t="s">
        <v>139</v>
      </c>
      <c r="C32" s="12" t="s">
        <v>145</v>
      </c>
      <c r="D32" s="10" t="s">
        <v>140</v>
      </c>
    </row>
    <row r="33" ht="409.5" customHeight="1"/>
    <row r="34" ht="15.75" customHeight="1" spans="3:4">
      <c r="C34" s="3" t="s">
        <v>5</v>
      </c>
      <c r="D34" s="15" t="s">
        <v>5</v>
      </c>
    </row>
  </sheetData>
  <mergeCells count="6">
    <mergeCell ref="A2:D2"/>
    <mergeCell ref="A3:C3"/>
    <mergeCell ref="A14:D14"/>
    <mergeCell ref="A15:C15"/>
    <mergeCell ref="A25:D25"/>
    <mergeCell ref="A26:C26"/>
  </mergeCells>
  <pageMargins left="0.61" right="0.22" top="0.41" bottom="0.41" header="0" footer="0"/>
  <pageSetup paperSize="9" fitToWidth="0" fitToHeight="0" orientation="portrait" horizontalDpi="600" verticalDpi="600"/>
  <headerFooter alignWithMargins="0" scaleWithDoc="0"/>
  <rowBreaks count="3" manualBreakCount="3">
    <brk id="12" max="255" man="1"/>
    <brk id="23" max="255" man="1"/>
    <brk id="34" max="25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控制价</vt:lpstr>
      <vt:lpstr>表05分部分项工程量清单与计价表</vt:lpstr>
      <vt:lpstr>表07单价措施项目清单与计价表</vt:lpstr>
      <vt:lpstr>表08其他项目清单与计价汇总表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Anson</cp:lastModifiedBy>
  <dcterms:created xsi:type="dcterms:W3CDTF">2023-04-21T02:34:00Z</dcterms:created>
  <dcterms:modified xsi:type="dcterms:W3CDTF">2023-04-21T03:38:13Z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FE38E0509A5D467CA50F9B3F62FEA87A_12</vt:lpwstr>
  </property>
</Properties>
</file>